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Лист1!$A$2:$C$11</definedName>
    <definedName name="_xlnm.Print_Titles" localSheetId="0">Лист1!$4:$4</definedName>
    <definedName name="_xlnm.Print_Area" localSheetId="0">Лист1!$A$1:$D$50</definedName>
  </definedNames>
  <calcPr calcId="125725"/>
</workbook>
</file>

<file path=xl/calcChain.xml><?xml version="1.0" encoding="utf-8"?>
<calcChain xmlns="http://schemas.openxmlformats.org/spreadsheetml/2006/main">
  <c r="D30" i="1"/>
  <c r="D26"/>
  <c r="D25"/>
  <c r="D19"/>
  <c r="D44"/>
  <c r="D46"/>
  <c r="D45" s="1"/>
  <c r="D31"/>
  <c r="D9"/>
  <c r="D13"/>
  <c r="D16"/>
  <c r="D8"/>
  <c r="D35"/>
  <c r="D22" l="1"/>
  <c r="D6"/>
  <c r="D40"/>
  <c r="D29"/>
  <c r="D14"/>
  <c r="D18"/>
  <c r="D49" l="1"/>
  <c r="D38"/>
  <c r="D27"/>
  <c r="D5" l="1"/>
</calcChain>
</file>

<file path=xl/sharedStrings.xml><?xml version="1.0" encoding="utf-8"?>
<sst xmlns="http://schemas.openxmlformats.org/spreadsheetml/2006/main" count="133" uniqueCount="68">
  <si>
    <t>Дополнительное образование детей</t>
  </si>
  <si>
    <t>Другие вопросы в области здравоохранения</t>
  </si>
  <si>
    <t>Другие вопросы в области национальной безопасности и правоохранительной деятельности</t>
  </si>
  <si>
    <t>14</t>
  </si>
  <si>
    <t>Средства массовой информации</t>
  </si>
  <si>
    <t>Периодическая печать и издательства</t>
  </si>
  <si>
    <t>Наименование</t>
  </si>
  <si>
    <t>раздел</t>
  </si>
  <si>
    <t>подраздел</t>
  </si>
  <si>
    <t>Всего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</si>
  <si>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</si>
  <si>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</si>
  <si>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</si>
  <si>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</si>
  <si>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</si>
  <si>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</si>
  <si>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</si>
  <si>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</si>
  <si>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</si>
  <si>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</si>
  <si>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</si>
  <si>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</si>
  <si>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</si>
  <si>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</si>
  <si>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</si>
  <si>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</si>
  <si>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</si>
  <si>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</si>
  <si>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</si>
  <si>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</si>
  <si>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</si>
  <si>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</si>
  <si>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</si>
  <si>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</si>
  <si>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</si>
  <si>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</si>
  <si>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</si>
  <si>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</si>
  <si>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</si>
  <si>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</si>
  <si>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</si>
  <si>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</si>
  <si>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Культура</t>
  </si>
  <si>
    <t>Социальное обслуживание населения</t>
  </si>
  <si>
    <t>Другие вопросы в области социальной политики</t>
  </si>
  <si>
    <t>12</t>
  </si>
  <si>
    <t>Другие вопросы в области национальной экономики</t>
  </si>
  <si>
    <t>Национальная экономика</t>
  </si>
  <si>
    <t>Резервные фонды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</si>
  <si>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</si>
  <si>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</si>
  <si>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</si>
  <si>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</si>
  <si>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</si>
  <si>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</si>
  <si>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>Сельское хозяйство и рыболовство</t>
  </si>
  <si>
    <t>Другие вопросы в области физической культуры и спорта</t>
  </si>
  <si>
    <t>Дорожное хозяйство (дорожные фонды)</t>
  </si>
  <si>
    <t>Коммунальное хозяйство</t>
  </si>
  <si>
    <t>Культура, кинематография</t>
  </si>
  <si>
    <t>Спорт высших достижений</t>
  </si>
  <si>
    <t>Судебная система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</si>
  <si>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</si>
  <si>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2021 год</t>
  </si>
  <si>
    <t>Расходы бюджета Чебаркульского городского округа по разделам, подразделам классификации расходов  на  2021 год</t>
  </si>
  <si>
    <t>рублей</t>
  </si>
  <si>
    <t>Жилищное хозяйство</t>
  </si>
  <si>
    <t>Приложение 2
к решению Собрания депутатов
Чебаркульского городского округа
от 05.05.2021 г. № ___
Приложение 6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</si>
</sst>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9" fontId="2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left" vertical="center" wrapText="1"/>
    </xf>
    <xf numFmtId="49" fontId="13" fillId="3" borderId="1" xfId="0" applyNumberFormat="1" applyFont="1" applyFill="1" applyBorder="1"/>
    <xf numFmtId="49" fontId="13" fillId="3" borderId="1" xfId="1" applyNumberFormat="1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0" fillId="2" borderId="0" xfId="0" applyNumberFormat="1" applyFill="1"/>
    <xf numFmtId="0" fontId="13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/>
    <xf numFmtId="4" fontId="8" fillId="3" borderId="1" xfId="0" applyNumberFormat="1" applyFont="1" applyFill="1" applyBorder="1"/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30099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190500</xdr:colOff>
      <xdr:row>32</xdr:row>
      <xdr:rowOff>30099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33147</xdr:rowOff>
    </xdr:to>
    <xdr:pic>
      <xdr:nvPicPr>
        <xdr:cNvPr id="4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190500</xdr:colOff>
      <xdr:row>30</xdr:row>
      <xdr:rowOff>33147</xdr:rowOff>
    </xdr:to>
    <xdr:pic>
      <xdr:nvPicPr>
        <xdr:cNvPr id="5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8276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zoomScaleSheetLayoutView="100" workbookViewId="0">
      <selection activeCell="A9" sqref="A9"/>
    </sheetView>
  </sheetViews>
  <sheetFormatPr defaultRowHeight="12.75"/>
  <cols>
    <col min="1" max="1" width="69" style="7" customWidth="1"/>
    <col min="2" max="2" width="5.85546875" style="7" customWidth="1"/>
    <col min="3" max="3" width="6.28515625" style="7" customWidth="1"/>
    <col min="4" max="4" width="15" style="9" customWidth="1"/>
    <col min="5" max="5" width="15.5703125" customWidth="1"/>
    <col min="6" max="6" width="15" customWidth="1"/>
    <col min="7" max="7" width="15.5703125" customWidth="1"/>
  </cols>
  <sheetData>
    <row r="1" spans="1:7" ht="107.25" customHeight="1">
      <c r="A1" s="26" t="s">
        <v>67</v>
      </c>
      <c r="B1" s="26"/>
      <c r="C1" s="26"/>
      <c r="D1" s="26"/>
    </row>
    <row r="2" spans="1:7" ht="24.75" customHeight="1">
      <c r="A2" s="25" t="s">
        <v>64</v>
      </c>
      <c r="B2" s="25"/>
      <c r="C2" s="25"/>
      <c r="D2" s="25"/>
    </row>
    <row r="3" spans="1:7" ht="15" customHeight="1">
      <c r="A3" s="24" t="s">
        <v>62</v>
      </c>
      <c r="B3" s="24"/>
      <c r="C3" s="24"/>
      <c r="D3" s="8" t="s">
        <v>65</v>
      </c>
    </row>
    <row r="4" spans="1:7" ht="57.75" customHeight="1">
      <c r="A4" s="10" t="s">
        <v>6</v>
      </c>
      <c r="B4" s="11" t="s">
        <v>7</v>
      </c>
      <c r="C4" s="11" t="s">
        <v>8</v>
      </c>
      <c r="D4" s="12" t="s">
        <v>63</v>
      </c>
    </row>
    <row r="5" spans="1:7" s="1" customFormat="1">
      <c r="A5" s="13" t="s">
        <v>9</v>
      </c>
      <c r="B5" s="13"/>
      <c r="C5" s="13"/>
      <c r="D5" s="4">
        <f>D6+D14+D18+D27+D22+D38+D49+D29+D35+D40+D45</f>
        <v>1275469514.8600001</v>
      </c>
    </row>
    <row r="6" spans="1:7" s="3" customFormat="1" ht="13.5">
      <c r="A6" s="15" t="s">
        <v>10</v>
      </c>
      <c r="B6" s="15" t="s">
        <v>11</v>
      </c>
      <c r="C6" s="15"/>
      <c r="D6" s="22">
        <f>SUM(D7:D13)</f>
        <v>98790778.939999998</v>
      </c>
    </row>
    <row r="7" spans="1:7" s="2" customFormat="1" ht="14.25" customHeight="1">
      <c r="A7" s="6" t="s">
        <v>16</v>
      </c>
      <c r="B7" s="5" t="s">
        <v>11</v>
      </c>
      <c r="C7" s="5" t="s">
        <v>19</v>
      </c>
      <c r="D7" s="23">
        <v>1821466</v>
      </c>
      <c r="E7" s="20"/>
      <c r="F7" s="20"/>
      <c r="G7" s="20"/>
    </row>
    <row r="8" spans="1:7" s="2" customFormat="1" ht="25.5" customHeight="1">
      <c r="A8" s="6" t="s">
        <v>12</v>
      </c>
      <c r="B8" s="5" t="s">
        <v>11</v>
      </c>
      <c r="C8" s="5" t="s">
        <v>18</v>
      </c>
      <c r="D8" s="23">
        <f>6301408+50062</f>
        <v>6351470</v>
      </c>
    </row>
    <row r="9" spans="1:7" s="2" customFormat="1" ht="25.5">
      <c r="A9" s="6" t="s">
        <v>17</v>
      </c>
      <c r="B9" s="5" t="s">
        <v>11</v>
      </c>
      <c r="C9" s="5" t="s">
        <v>20</v>
      </c>
      <c r="D9" s="23">
        <f>39141926.24+70000+29900</f>
        <v>39241826.240000002</v>
      </c>
    </row>
    <row r="10" spans="1:7" s="2" customFormat="1" ht="13.5">
      <c r="A10" s="6" t="s">
        <v>61</v>
      </c>
      <c r="B10" s="5" t="s">
        <v>11</v>
      </c>
      <c r="C10" s="5" t="s">
        <v>31</v>
      </c>
      <c r="D10" s="23">
        <v>3900</v>
      </c>
    </row>
    <row r="11" spans="1:7" s="2" customFormat="1" ht="25.5">
      <c r="A11" s="6" t="s">
        <v>29</v>
      </c>
      <c r="B11" s="5" t="s">
        <v>11</v>
      </c>
      <c r="C11" s="5" t="s">
        <v>22</v>
      </c>
      <c r="D11" s="23">
        <v>15583887</v>
      </c>
    </row>
    <row r="12" spans="1:7" ht="13.5">
      <c r="A12" s="6" t="s">
        <v>48</v>
      </c>
      <c r="B12" s="5" t="s">
        <v>11</v>
      </c>
      <c r="C12" s="5" t="s">
        <v>49</v>
      </c>
      <c r="D12" s="23">
        <v>672022.5</v>
      </c>
    </row>
    <row r="13" spans="1:7" s="2" customFormat="1" ht="16.5" customHeight="1">
      <c r="A13" s="6" t="s">
        <v>13</v>
      </c>
      <c r="B13" s="5" t="s">
        <v>11</v>
      </c>
      <c r="C13" s="5" t="s">
        <v>50</v>
      </c>
      <c r="D13" s="23">
        <f>34883719.2+223550+8938</f>
        <v>35116207.200000003</v>
      </c>
    </row>
    <row r="14" spans="1:7" s="3" customFormat="1" ht="17.25" customHeight="1">
      <c r="A14" s="16" t="s">
        <v>27</v>
      </c>
      <c r="B14" s="15" t="s">
        <v>18</v>
      </c>
      <c r="C14" s="15"/>
      <c r="D14" s="22">
        <f>D15+D17+D16</f>
        <v>11322918.35</v>
      </c>
    </row>
    <row r="15" spans="1:7" s="2" customFormat="1" ht="12" customHeight="1">
      <c r="A15" s="6" t="s">
        <v>51</v>
      </c>
      <c r="B15" s="5" t="s">
        <v>18</v>
      </c>
      <c r="C15" s="5" t="s">
        <v>20</v>
      </c>
      <c r="D15" s="23">
        <v>2089900</v>
      </c>
    </row>
    <row r="16" spans="1:7" s="2" customFormat="1" ht="25.5">
      <c r="A16" s="6" t="s">
        <v>28</v>
      </c>
      <c r="B16" s="5" t="s">
        <v>18</v>
      </c>
      <c r="C16" s="5" t="s">
        <v>23</v>
      </c>
      <c r="D16" s="23">
        <f>8693438.35+35000+4580</f>
        <v>8733018.3499999996</v>
      </c>
    </row>
    <row r="17" spans="1:4" s="2" customFormat="1" ht="15.75" customHeight="1">
      <c r="A17" s="6" t="s">
        <v>2</v>
      </c>
      <c r="B17" s="5" t="s">
        <v>18</v>
      </c>
      <c r="C17" s="5" t="s">
        <v>3</v>
      </c>
      <c r="D17" s="23">
        <v>500000</v>
      </c>
    </row>
    <row r="18" spans="1:4" s="3" customFormat="1" ht="13.5">
      <c r="A18" s="17" t="s">
        <v>47</v>
      </c>
      <c r="B18" s="15" t="s">
        <v>20</v>
      </c>
      <c r="C18" s="15"/>
      <c r="D18" s="22">
        <f>D19+D20+D21</f>
        <v>41256704.899999999</v>
      </c>
    </row>
    <row r="19" spans="1:4" s="2" customFormat="1" ht="13.5">
      <c r="A19" s="6" t="s">
        <v>55</v>
      </c>
      <c r="B19" s="5" t="s">
        <v>20</v>
      </c>
      <c r="C19" s="5" t="s">
        <v>31</v>
      </c>
      <c r="D19" s="23">
        <f>684200+100000</f>
        <v>784200</v>
      </c>
    </row>
    <row r="20" spans="1:4" s="2" customFormat="1" ht="15.75" customHeight="1">
      <c r="A20" s="6" t="s">
        <v>57</v>
      </c>
      <c r="B20" s="5" t="s">
        <v>20</v>
      </c>
      <c r="C20" s="5" t="s">
        <v>23</v>
      </c>
      <c r="D20" s="23">
        <v>40401504.899999999</v>
      </c>
    </row>
    <row r="21" spans="1:4" s="3" customFormat="1" ht="13.5">
      <c r="A21" s="6" t="s">
        <v>46</v>
      </c>
      <c r="B21" s="5" t="s">
        <v>20</v>
      </c>
      <c r="C21" s="5" t="s">
        <v>45</v>
      </c>
      <c r="D21" s="23">
        <v>71000</v>
      </c>
    </row>
    <row r="22" spans="1:4" s="3" customFormat="1" ht="14.25" customHeight="1">
      <c r="A22" s="15" t="s">
        <v>30</v>
      </c>
      <c r="B22" s="15" t="s">
        <v>31</v>
      </c>
      <c r="C22" s="15"/>
      <c r="D22" s="22">
        <f>SUM(D23:D26)</f>
        <v>88798481.890000015</v>
      </c>
    </row>
    <row r="23" spans="1:4" s="3" customFormat="1" ht="14.25" customHeight="1">
      <c r="A23" s="6" t="s">
        <v>66</v>
      </c>
      <c r="B23" s="5" t="s">
        <v>31</v>
      </c>
      <c r="C23" s="5" t="s">
        <v>11</v>
      </c>
      <c r="D23" s="23">
        <v>52761.84</v>
      </c>
    </row>
    <row r="24" spans="1:4" s="2" customFormat="1" ht="13.5">
      <c r="A24" s="6" t="s">
        <v>58</v>
      </c>
      <c r="B24" s="5" t="s">
        <v>31</v>
      </c>
      <c r="C24" s="5" t="s">
        <v>19</v>
      </c>
      <c r="D24" s="23">
        <v>38646051.689999998</v>
      </c>
    </row>
    <row r="25" spans="1:4" s="2" customFormat="1" ht="13.5">
      <c r="A25" s="6" t="s">
        <v>32</v>
      </c>
      <c r="B25" s="5" t="s">
        <v>31</v>
      </c>
      <c r="C25" s="5" t="s">
        <v>18</v>
      </c>
      <c r="D25" s="23">
        <f>32310622.21+3277500+400000+1843+214312</f>
        <v>36204277.210000001</v>
      </c>
    </row>
    <row r="26" spans="1:4" s="2" customFormat="1" ht="13.5">
      <c r="A26" s="6" t="s">
        <v>33</v>
      </c>
      <c r="B26" s="5" t="s">
        <v>31</v>
      </c>
      <c r="C26" s="5" t="s">
        <v>31</v>
      </c>
      <c r="D26" s="23">
        <f>13175391.15+560000+160000</f>
        <v>13895391.15</v>
      </c>
    </row>
    <row r="27" spans="1:4" s="3" customFormat="1" ht="13.5">
      <c r="A27" s="15" t="s">
        <v>21</v>
      </c>
      <c r="B27" s="15" t="s">
        <v>22</v>
      </c>
      <c r="C27" s="15"/>
      <c r="D27" s="22">
        <f t="shared" ref="D27" si="0">D28</f>
        <v>800000</v>
      </c>
    </row>
    <row r="28" spans="1:4" s="2" customFormat="1" ht="13.5">
      <c r="A28" s="14" t="s">
        <v>34</v>
      </c>
      <c r="B28" s="5" t="s">
        <v>22</v>
      </c>
      <c r="C28" s="5" t="s">
        <v>31</v>
      </c>
      <c r="D28" s="23">
        <v>800000</v>
      </c>
    </row>
    <row r="29" spans="1:4" s="3" customFormat="1" ht="15" customHeight="1">
      <c r="A29" s="16" t="s">
        <v>35</v>
      </c>
      <c r="B29" s="15" t="s">
        <v>36</v>
      </c>
      <c r="C29" s="15"/>
      <c r="D29" s="22">
        <f>D30+D31+D32+D33+D34</f>
        <v>653259582.77999997</v>
      </c>
    </row>
    <row r="30" spans="1:4" s="2" customFormat="1" ht="15" customHeight="1">
      <c r="A30" s="6" t="s">
        <v>37</v>
      </c>
      <c r="B30" s="5" t="s">
        <v>36</v>
      </c>
      <c r="C30" s="5" t="s">
        <v>11</v>
      </c>
      <c r="D30" s="23">
        <f>239284294.15+975452</f>
        <v>240259746.15000001</v>
      </c>
    </row>
    <row r="31" spans="1:4" s="2" customFormat="1" ht="16.5" customHeight="1">
      <c r="A31" s="6" t="s">
        <v>38</v>
      </c>
      <c r="B31" s="5" t="s">
        <v>36</v>
      </c>
      <c r="C31" s="5" t="s">
        <v>19</v>
      </c>
      <c r="D31" s="23">
        <f>315453954+121928+668656+216500</f>
        <v>316461038</v>
      </c>
    </row>
    <row r="32" spans="1:4" s="2" customFormat="1" ht="14.25" customHeight="1">
      <c r="A32" s="6" t="s">
        <v>0</v>
      </c>
      <c r="B32" s="5" t="s">
        <v>36</v>
      </c>
      <c r="C32" s="5" t="s">
        <v>18</v>
      </c>
      <c r="D32" s="23">
        <v>56564210</v>
      </c>
    </row>
    <row r="33" spans="1:4" s="2" customFormat="1" ht="15" customHeight="1">
      <c r="A33" s="6" t="s">
        <v>39</v>
      </c>
      <c r="B33" s="5" t="s">
        <v>36</v>
      </c>
      <c r="C33" s="5" t="s">
        <v>36</v>
      </c>
      <c r="D33" s="23">
        <v>13523531</v>
      </c>
    </row>
    <row r="34" spans="1:4" s="3" customFormat="1" ht="13.5">
      <c r="A34" s="6" t="s">
        <v>40</v>
      </c>
      <c r="B34" s="5" t="s">
        <v>36</v>
      </c>
      <c r="C34" s="5" t="s">
        <v>23</v>
      </c>
      <c r="D34" s="23">
        <v>26451057.629999999</v>
      </c>
    </row>
    <row r="35" spans="1:4" s="3" customFormat="1" ht="16.5" customHeight="1">
      <c r="A35" s="21" t="s">
        <v>59</v>
      </c>
      <c r="B35" s="15" t="s">
        <v>24</v>
      </c>
      <c r="C35" s="15"/>
      <c r="D35" s="22">
        <f>D36+D37</f>
        <v>33649342</v>
      </c>
    </row>
    <row r="36" spans="1:4" s="2" customFormat="1" ht="13.5">
      <c r="A36" s="6" t="s">
        <v>42</v>
      </c>
      <c r="B36" s="5" t="s">
        <v>24</v>
      </c>
      <c r="C36" s="5" t="s">
        <v>11</v>
      </c>
      <c r="D36" s="23">
        <v>28855707</v>
      </c>
    </row>
    <row r="37" spans="1:4" s="2" customFormat="1" ht="12" customHeight="1">
      <c r="A37" s="6" t="s">
        <v>53</v>
      </c>
      <c r="B37" s="5" t="s">
        <v>24</v>
      </c>
      <c r="C37" s="5" t="s">
        <v>20</v>
      </c>
      <c r="D37" s="23">
        <v>4793635</v>
      </c>
    </row>
    <row r="38" spans="1:4" s="3" customFormat="1" ht="15.75" customHeight="1">
      <c r="A38" s="18" t="s">
        <v>54</v>
      </c>
      <c r="B38" s="15" t="s">
        <v>23</v>
      </c>
      <c r="C38" s="15"/>
      <c r="D38" s="22">
        <f t="shared" ref="D38" si="1">D39</f>
        <v>100000</v>
      </c>
    </row>
    <row r="39" spans="1:4" s="2" customFormat="1" ht="14.25" customHeight="1">
      <c r="A39" s="6" t="s">
        <v>1</v>
      </c>
      <c r="B39" s="5" t="s">
        <v>23</v>
      </c>
      <c r="C39" s="5" t="s">
        <v>23</v>
      </c>
      <c r="D39" s="23">
        <v>100000</v>
      </c>
    </row>
    <row r="40" spans="1:4" s="3" customFormat="1" ht="13.5">
      <c r="A40" s="15" t="s">
        <v>26</v>
      </c>
      <c r="B40" s="15" t="s">
        <v>25</v>
      </c>
      <c r="C40" s="15"/>
      <c r="D40" s="22">
        <f>D41+D42+D43+D44</f>
        <v>286585276</v>
      </c>
    </row>
    <row r="41" spans="1:4" s="2" customFormat="1" ht="13.5">
      <c r="A41" s="6" t="s">
        <v>43</v>
      </c>
      <c r="B41" s="5" t="s">
        <v>25</v>
      </c>
      <c r="C41" s="5" t="s">
        <v>19</v>
      </c>
      <c r="D41" s="23">
        <v>15811600</v>
      </c>
    </row>
    <row r="42" spans="1:4" s="2" customFormat="1" ht="13.5">
      <c r="A42" s="6" t="s">
        <v>15</v>
      </c>
      <c r="B42" s="5" t="s">
        <v>25</v>
      </c>
      <c r="C42" s="5" t="s">
        <v>18</v>
      </c>
      <c r="D42" s="23">
        <v>172780700</v>
      </c>
    </row>
    <row r="43" spans="1:4" s="2" customFormat="1" ht="15" customHeight="1">
      <c r="A43" s="6" t="s">
        <v>41</v>
      </c>
      <c r="B43" s="5" t="s">
        <v>25</v>
      </c>
      <c r="C43" s="5" t="s">
        <v>20</v>
      </c>
      <c r="D43" s="23">
        <v>77471309</v>
      </c>
    </row>
    <row r="44" spans="1:4" s="2" customFormat="1" ht="13.5">
      <c r="A44" s="6" t="s">
        <v>44</v>
      </c>
      <c r="B44" s="5" t="s">
        <v>25</v>
      </c>
      <c r="C44" s="5" t="s">
        <v>22</v>
      </c>
      <c r="D44" s="23">
        <f>20136667+385000</f>
        <v>20521667</v>
      </c>
    </row>
    <row r="45" spans="1:4" s="3" customFormat="1" ht="15" customHeight="1">
      <c r="A45" s="16" t="s">
        <v>14</v>
      </c>
      <c r="B45" s="15" t="s">
        <v>49</v>
      </c>
      <c r="C45" s="15"/>
      <c r="D45" s="22">
        <f>D46+D47+D48</f>
        <v>60706430</v>
      </c>
    </row>
    <row r="46" spans="1:4" s="2" customFormat="1" ht="15" customHeight="1">
      <c r="A46" s="6" t="s">
        <v>52</v>
      </c>
      <c r="B46" s="5" t="s">
        <v>49</v>
      </c>
      <c r="C46" s="5" t="s">
        <v>19</v>
      </c>
      <c r="D46" s="23">
        <f>53551739+432356+341500</f>
        <v>54325595</v>
      </c>
    </row>
    <row r="47" spans="1:4" s="3" customFormat="1" ht="15.75" customHeight="1">
      <c r="A47" s="6" t="s">
        <v>60</v>
      </c>
      <c r="B47" s="5" t="s">
        <v>49</v>
      </c>
      <c r="C47" s="5" t="s">
        <v>18</v>
      </c>
      <c r="D47" s="23">
        <v>519100</v>
      </c>
    </row>
    <row r="48" spans="1:4" s="3" customFormat="1" ht="15.75" customHeight="1">
      <c r="A48" s="6" t="s">
        <v>56</v>
      </c>
      <c r="B48" s="5" t="s">
        <v>49</v>
      </c>
      <c r="C48" s="5" t="s">
        <v>31</v>
      </c>
      <c r="D48" s="23">
        <v>5861735</v>
      </c>
    </row>
    <row r="49" spans="1:4" s="3" customFormat="1" ht="13.5">
      <c r="A49" s="19" t="s">
        <v>4</v>
      </c>
      <c r="B49" s="15" t="s">
        <v>45</v>
      </c>
      <c r="C49" s="15"/>
      <c r="D49" s="22">
        <f t="shared" ref="D49" si="2">D50</f>
        <v>200000</v>
      </c>
    </row>
    <row r="50" spans="1:4" s="2" customFormat="1" ht="13.5">
      <c r="A50" s="6" t="s">
        <v>5</v>
      </c>
      <c r="B50" s="5" t="s">
        <v>45</v>
      </c>
      <c r="C50" s="5" t="s">
        <v>19</v>
      </c>
      <c r="D50" s="23">
        <v>200000</v>
      </c>
    </row>
  </sheetData>
  <mergeCells count="3">
    <mergeCell ref="A3:C3"/>
    <mergeCell ref="A2:D2"/>
    <mergeCell ref="A1:D1"/>
  </mergeCells>
  <phoneticPr fontId="4" type="noConversion"/>
  <pageMargins left="0.78740157480314965" right="0.39370078740157483" top="0.39370078740157483" bottom="0.19685039370078741" header="0.19685039370078741" footer="0.19685039370078741"/>
  <pageSetup paperSize="9" scale="90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2021-03-18T03:44:25Z</cp:lastPrinted>
  <dcterms:created xsi:type="dcterms:W3CDTF">2008-10-16T09:22:50Z</dcterms:created>
  <dcterms:modified xsi:type="dcterms:W3CDTF">2021-05-06T05:07:54Z</dcterms:modified>
</cp:coreProperties>
</file>